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Смета исполн " sheetId="4" r:id="rId1"/>
  </sheets>
  <calcPr calcId="125725" refMode="R1C1"/>
</workbook>
</file>

<file path=xl/calcChain.xml><?xml version="1.0" encoding="utf-8"?>
<calcChain xmlns="http://schemas.openxmlformats.org/spreadsheetml/2006/main">
  <c r="D34" i="4"/>
  <c r="D60"/>
  <c r="D71" l="1"/>
  <c r="D35"/>
  <c r="D80"/>
  <c r="F69"/>
  <c r="F32" l="1"/>
  <c r="F31"/>
  <c r="E71" l="1"/>
  <c r="E34"/>
  <c r="E35" s="1"/>
  <c r="F50" l="1"/>
  <c r="F51"/>
  <c r="F52"/>
  <c r="F53"/>
  <c r="F54"/>
  <c r="F55"/>
  <c r="F56"/>
  <c r="F57"/>
  <c r="F58"/>
  <c r="F59"/>
  <c r="F66"/>
  <c r="F67"/>
  <c r="F70"/>
  <c r="F49"/>
  <c r="F20"/>
  <c r="F21"/>
  <c r="F22"/>
  <c r="F23"/>
  <c r="F24"/>
  <c r="F25"/>
  <c r="F26"/>
  <c r="F27"/>
  <c r="F28"/>
  <c r="F29"/>
  <c r="F30"/>
  <c r="F19"/>
  <c r="F34" l="1"/>
  <c r="F35" l="1"/>
  <c r="F71" l="1"/>
  <c r="F60"/>
</calcChain>
</file>

<file path=xl/sharedStrings.xml><?xml version="1.0" encoding="utf-8"?>
<sst xmlns="http://schemas.openxmlformats.org/spreadsheetml/2006/main" count="86" uniqueCount="78">
  <si>
    <t>СОГЛАСОВАНО: Правлением ОО БСА</t>
  </si>
  <si>
    <t>УТВЕРЖДЕНО: Советом  ОО БСА:</t>
  </si>
  <si>
    <t>НАИМЕНОВАНИЕ</t>
  </si>
  <si>
    <t>ДОХОДЫ</t>
  </si>
  <si>
    <t>расчетный счет в бел. Руб.</t>
  </si>
  <si>
    <t>Членские взносы</t>
  </si>
  <si>
    <t xml:space="preserve">Доходы от аренды помещений в РДА </t>
  </si>
  <si>
    <t>РАСХОДЫ</t>
  </si>
  <si>
    <t>Аренда ОО"БСА" помещения в ГХУ 105,5 кв.м.</t>
  </si>
  <si>
    <t>Аренда рекламного поля 0,84 кв.м.</t>
  </si>
  <si>
    <t xml:space="preserve">Налоги, сборы </t>
  </si>
  <si>
    <t>интернет, сайт</t>
  </si>
  <si>
    <t xml:space="preserve">                                                       </t>
  </si>
  <si>
    <t>Заработная плата работников ОО" БСА"</t>
  </si>
  <si>
    <t>Возмещение ТМ аренды, коммунальных услуг ЖРЭО</t>
  </si>
  <si>
    <t>Возмещение коммунальных услуг арендаторами РДА</t>
  </si>
  <si>
    <t>Возмещение коммунальных услуг  помещения на Машерова, 78</t>
  </si>
  <si>
    <t>Содержание автомобиля (топливо, техобслуживание, техосмотр)</t>
  </si>
  <si>
    <t>Доходы от аренды помещений  Машерова 78</t>
  </si>
  <si>
    <t>Коммунальные услуги - помещение по проспекту Машерова,78</t>
  </si>
  <si>
    <t>Возмещение аренды, коммунальных услуг в ЖРЭО Творческими мастерскими</t>
  </si>
  <si>
    <t>Коммунальные услуги,электроэнергия, пожарная сигнализация, вода - здание дома архитекторов ул. К.Маркса,14</t>
  </si>
  <si>
    <t>комиссия банка</t>
  </si>
  <si>
    <t xml:space="preserve">Главный бухгалтер                                                                                                 Хацкевич О.В. </t>
  </si>
  <si>
    <t xml:space="preserve">арендаторы </t>
  </si>
  <si>
    <t xml:space="preserve">Творческие мастерские архитекторов </t>
  </si>
  <si>
    <t>члены ОО "БСА"</t>
  </si>
  <si>
    <t xml:space="preserve">спонсоры </t>
  </si>
  <si>
    <t>Общехозяйственные расходы  в том числе :</t>
  </si>
  <si>
    <t xml:space="preserve">участники </t>
  </si>
  <si>
    <t xml:space="preserve">Проценты банка </t>
  </si>
  <si>
    <t>банк</t>
  </si>
  <si>
    <t xml:space="preserve">Материальная помощь ветеранам , цветы </t>
  </si>
  <si>
    <t>телефон, телеграммы</t>
  </si>
  <si>
    <t>канцтовары, хозтовары</t>
  </si>
  <si>
    <t>расчетный счет в бел. руб.</t>
  </si>
  <si>
    <t xml:space="preserve">ВСЕГО </t>
  </si>
  <si>
    <t>№ пп</t>
  </si>
  <si>
    <t xml:space="preserve">Доходы от аренды помещений в РДА проведения презентаций , семинаров , лекций     </t>
  </si>
  <si>
    <t xml:space="preserve">Источник финансирования </t>
  </si>
  <si>
    <t xml:space="preserve">Председатель ОО "БСА"                                                                                 Быковский О.М. </t>
  </si>
  <si>
    <t xml:space="preserve">Регистрационный взнос участников фестиваля  республ.  конкурс </t>
  </si>
  <si>
    <t>Доходы (накладные расходы  30%) за услуги выполненые  для творческих  мастерских по аренде , коммуннальным услугам</t>
  </si>
  <si>
    <t xml:space="preserve">ВЫПОЛНЕНИЕ БЕЛ РУБ. </t>
  </si>
  <si>
    <t>ПЛАН БЕЛ.РУБ.</t>
  </si>
  <si>
    <t>РАСХОЖДЕНИЕ</t>
  </si>
  <si>
    <t xml:space="preserve">Непредвиденные расходы (регистрация документов, Электрон, цифр подпись) прочие расходы </t>
  </si>
  <si>
    <t>Выполнение БЕЛ РУБ</t>
  </si>
  <si>
    <t>ПЛАН БЕЛ.РУБ</t>
  </si>
  <si>
    <t>Расхождение</t>
  </si>
  <si>
    <t>расчетный счет в USD -3000 $</t>
  </si>
  <si>
    <t>расчетный счет в USD - 3000$</t>
  </si>
  <si>
    <t xml:space="preserve">касса в бел. руб </t>
  </si>
  <si>
    <t xml:space="preserve">заправка картриджей </t>
  </si>
  <si>
    <t xml:space="preserve">Проценты по депозиту </t>
  </si>
  <si>
    <t xml:space="preserve">Спонсорская помощь </t>
  </si>
  <si>
    <t xml:space="preserve"> Возмещение налога за призы  победителей </t>
  </si>
  <si>
    <t>Исполнительная  смета   и плановая смета  доходов  и  расходов  за 2025г.</t>
  </si>
  <si>
    <t>расчетный счет в росс. руб.  -196941,77 RUB</t>
  </si>
  <si>
    <t>расчетный счет в росс. руб.    - 223679,64RUB</t>
  </si>
  <si>
    <t>Переходящие остатки денежных на расчетных счетах на 01.01.2025г.          В т.ч. :</t>
  </si>
  <si>
    <t xml:space="preserve">ИТОГО ИЗРАСХОДОВАНО В 2025г. </t>
  </si>
  <si>
    <t>Переценка валюты (понижение курса валюты)</t>
  </si>
  <si>
    <t>Представительские расходы на проведение конференций, круглых  столов, советов, выездных  мероприятий</t>
  </si>
  <si>
    <t xml:space="preserve">Членский взнос в МАСА </t>
  </si>
  <si>
    <t xml:space="preserve"> ПОСТУПЛЕНИЕ ДЕЖНЫХ СРЕДСТВ  В ТЕЧЕНИИ 2025Г.</t>
  </si>
  <si>
    <t>Замена электросчетчиков  (поверка )</t>
  </si>
  <si>
    <t xml:space="preserve">поставщики услуг </t>
  </si>
  <si>
    <t>участники конкурса</t>
  </si>
  <si>
    <t>Переходящие остатки денежных на 01.01.2026г. В т.ч. :</t>
  </si>
  <si>
    <t>Затраты на ритуальные услуги.</t>
  </si>
  <si>
    <t>Расходы на проведение Фестиваля</t>
  </si>
  <si>
    <t>ИТОГО переходящий  остаток  денежных средств на 2026г</t>
  </si>
  <si>
    <t>Возврат предоплаты. (в связи с расторжением договора)</t>
  </si>
  <si>
    <t>Переоценка валюты  (повышение курса валюты )</t>
  </si>
  <si>
    <t xml:space="preserve">протокол №___ от _______________________2026г. </t>
  </si>
  <si>
    <t>№1 от 19.02.2026</t>
  </si>
  <si>
    <t>протокол № 5 от 27 февраля 2026г.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</si>
</sst>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Border="1"/>
    <xf numFmtId="0" fontId="1" fillId="0" borderId="4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13" xfId="0" applyFont="1" applyBorder="1"/>
    <xf numFmtId="0" fontId="1" fillId="0" borderId="15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15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" xfId="0" applyFont="1" applyBorder="1"/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3" xfId="0" applyFont="1" applyBorder="1"/>
    <xf numFmtId="0" fontId="6" fillId="0" borderId="1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6" xfId="0" applyFont="1" applyBorder="1"/>
    <xf numFmtId="0" fontId="5" fillId="0" borderId="8" xfId="0" applyFont="1" applyBorder="1"/>
    <xf numFmtId="0" fontId="5" fillId="0" borderId="11" xfId="0" applyFont="1" applyFill="1" applyBorder="1"/>
    <xf numFmtId="0" fontId="5" fillId="0" borderId="5" xfId="0" applyFont="1" applyBorder="1" applyAlignment="1">
      <alignment horizontal="center"/>
    </xf>
    <xf numFmtId="0" fontId="5" fillId="0" borderId="13" xfId="0" applyFont="1" applyBorder="1"/>
    <xf numFmtId="0" fontId="7" fillId="0" borderId="3" xfId="0" applyFont="1" applyBorder="1"/>
    <xf numFmtId="0" fontId="7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0" borderId="6" xfId="0" applyFont="1" applyBorder="1"/>
    <xf numFmtId="0" fontId="7" fillId="0" borderId="10" xfId="0" applyFont="1" applyBorder="1"/>
    <xf numFmtId="0" fontId="7" fillId="0" borderId="6" xfId="0" applyFont="1" applyBorder="1" applyAlignment="1"/>
    <xf numFmtId="0" fontId="7" fillId="0" borderId="5" xfId="0" applyFont="1" applyBorder="1"/>
    <xf numFmtId="0" fontId="6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4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7" fillId="0" borderId="11" xfId="0" applyFont="1" applyBorder="1"/>
    <xf numFmtId="0" fontId="6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/>
    <xf numFmtId="0" fontId="8" fillId="0" borderId="0" xfId="0" applyFont="1" applyBorder="1"/>
    <xf numFmtId="3" fontId="8" fillId="0" borderId="0" xfId="0" applyNumberFormat="1" applyFont="1" applyBorder="1"/>
    <xf numFmtId="0" fontId="5" fillId="0" borderId="8" xfId="0" applyFont="1" applyBorder="1" applyAlignment="1"/>
    <xf numFmtId="3" fontId="8" fillId="0" borderId="0" xfId="0" applyNumberFormat="1" applyFont="1"/>
    <xf numFmtId="3" fontId="6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3" fontId="7" fillId="0" borderId="9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8" fillId="0" borderId="9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0" xfId="0" applyFont="1"/>
    <xf numFmtId="0" fontId="8" fillId="0" borderId="10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3" fontId="8" fillId="0" borderId="3" xfId="0" applyNumberFormat="1" applyFont="1" applyBorder="1"/>
    <xf numFmtId="0" fontId="8" fillId="0" borderId="1" xfId="0" applyFont="1" applyBorder="1"/>
    <xf numFmtId="0" fontId="8" fillId="0" borderId="9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3" fontId="8" fillId="0" borderId="3" xfId="0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3" fontId="7" fillId="0" borderId="2" xfId="0" applyNumberFormat="1" applyFont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64" fontId="8" fillId="0" borderId="0" xfId="0" applyNumberFormat="1" applyFont="1"/>
    <xf numFmtId="1" fontId="7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8" fillId="0" borderId="9" xfId="0" applyFont="1" applyBorder="1" applyAlignment="1"/>
    <xf numFmtId="0" fontId="6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1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7" fillId="0" borderId="6" xfId="0" applyFont="1" applyBorder="1" applyAlignment="1">
      <alignment wrapText="1"/>
    </xf>
    <xf numFmtId="0" fontId="0" fillId="0" borderId="8" xfId="0" applyBorder="1" applyAlignment="1">
      <alignment wrapText="1"/>
    </xf>
    <xf numFmtId="0" fontId="12" fillId="0" borderId="6" xfId="0" applyFont="1" applyBorder="1" applyAlignment="1"/>
    <xf numFmtId="0" fontId="12" fillId="0" borderId="8" xfId="0" applyFont="1" applyBorder="1" applyAlignment="1"/>
    <xf numFmtId="0" fontId="6" fillId="0" borderId="6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7" fillId="0" borderId="11" xfId="0" applyFont="1" applyBorder="1" applyAlignment="1">
      <alignment horizontal="justify" wrapText="1"/>
    </xf>
    <xf numFmtId="0" fontId="5" fillId="0" borderId="14" xfId="0" applyFont="1" applyBorder="1" applyAlignment="1"/>
    <xf numFmtId="0" fontId="7" fillId="0" borderId="5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7" fillId="0" borderId="6" xfId="0" applyFont="1" applyBorder="1" applyAlignment="1"/>
    <xf numFmtId="0" fontId="5" fillId="0" borderId="8" xfId="0" applyFont="1" applyBorder="1" applyAlignment="1"/>
    <xf numFmtId="0" fontId="4" fillId="0" borderId="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88"/>
  <sheetViews>
    <sheetView tabSelected="1" topLeftCell="A43" workbookViewId="0">
      <selection activeCell="C4" sqref="C4"/>
    </sheetView>
  </sheetViews>
  <sheetFormatPr defaultRowHeight="15"/>
  <cols>
    <col min="1" max="1" width="6.42578125" style="66" customWidth="1"/>
    <col min="2" max="2" width="54" style="66" customWidth="1"/>
    <col min="3" max="3" width="19.42578125" style="66" customWidth="1"/>
    <col min="4" max="4" width="14" style="66" customWidth="1"/>
    <col min="5" max="5" width="10.140625" style="66" customWidth="1"/>
    <col min="6" max="6" width="10.7109375" style="66" customWidth="1"/>
    <col min="7" max="7" width="9.140625" style="66"/>
    <col min="8" max="8" width="9.140625" style="66" customWidth="1"/>
    <col min="9" max="16384" width="9.140625" style="66"/>
  </cols>
  <sheetData>
    <row r="3" spans="1:6">
      <c r="A3" s="4" t="s">
        <v>0</v>
      </c>
      <c r="B3" s="2"/>
      <c r="C3" s="2" t="s">
        <v>1</v>
      </c>
      <c r="D3" s="5"/>
      <c r="E3" s="67"/>
    </row>
    <row r="4" spans="1:6">
      <c r="A4" s="3" t="s">
        <v>75</v>
      </c>
      <c r="B4" s="1" t="s">
        <v>76</v>
      </c>
      <c r="C4" s="1" t="s">
        <v>77</v>
      </c>
      <c r="D4" s="6"/>
      <c r="E4" s="67"/>
    </row>
    <row r="5" spans="1:6" ht="15.75">
      <c r="A5" s="9"/>
      <c r="B5" s="10"/>
      <c r="C5" s="10"/>
      <c r="D5" s="11"/>
    </row>
    <row r="6" spans="1:6" ht="18.75">
      <c r="A6" s="9"/>
      <c r="B6" s="7" t="s">
        <v>57</v>
      </c>
      <c r="C6" s="10"/>
      <c r="D6" s="11"/>
    </row>
    <row r="7" spans="1:6" ht="15.75">
      <c r="A7" s="12"/>
      <c r="B7" s="13" t="s">
        <v>12</v>
      </c>
      <c r="C7" s="13"/>
      <c r="D7" s="14"/>
    </row>
    <row r="8" spans="1:6" ht="24.75">
      <c r="A8" s="139" t="s">
        <v>37</v>
      </c>
      <c r="B8" s="132" t="s">
        <v>2</v>
      </c>
      <c r="C8" s="136" t="s">
        <v>39</v>
      </c>
      <c r="D8" s="104" t="s">
        <v>43</v>
      </c>
      <c r="E8" s="105" t="s">
        <v>44</v>
      </c>
      <c r="F8" s="102" t="s">
        <v>45</v>
      </c>
    </row>
    <row r="9" spans="1:6">
      <c r="A9" s="140"/>
      <c r="B9" s="134"/>
      <c r="C9" s="137"/>
      <c r="D9" s="84"/>
      <c r="E9" s="92"/>
      <c r="F9" s="92"/>
    </row>
    <row r="10" spans="1:6">
      <c r="A10" s="141"/>
      <c r="B10" s="135"/>
      <c r="C10" s="138"/>
      <c r="D10" s="85"/>
      <c r="E10" s="93"/>
      <c r="F10" s="93"/>
    </row>
    <row r="11" spans="1:6" ht="15.75">
      <c r="A11" s="18">
        <v>1</v>
      </c>
      <c r="B11" s="18">
        <v>2</v>
      </c>
      <c r="C11" s="19">
        <v>3</v>
      </c>
      <c r="D11" s="20">
        <v>4</v>
      </c>
      <c r="E11" s="94">
        <v>5</v>
      </c>
      <c r="F11" s="91"/>
    </row>
    <row r="12" spans="1:6" ht="15.75">
      <c r="A12" s="19"/>
      <c r="B12" s="21" t="s">
        <v>3</v>
      </c>
      <c r="C12" s="22"/>
      <c r="D12" s="23"/>
      <c r="E12" s="95"/>
      <c r="F12" s="93"/>
    </row>
    <row r="13" spans="1:6" ht="15.75">
      <c r="A13" s="24">
        <v>1</v>
      </c>
      <c r="B13" s="142" t="s">
        <v>60</v>
      </c>
      <c r="C13" s="143"/>
      <c r="D13" s="15"/>
      <c r="E13" s="96"/>
      <c r="F13" s="91"/>
    </row>
    <row r="14" spans="1:6" ht="15.75">
      <c r="A14" s="16"/>
      <c r="B14" s="144"/>
      <c r="C14" s="145"/>
      <c r="D14" s="25"/>
      <c r="E14" s="96"/>
      <c r="F14" s="92"/>
    </row>
    <row r="15" spans="1:6" ht="15.75">
      <c r="A15" s="16"/>
      <c r="B15" s="111" t="s">
        <v>52</v>
      </c>
      <c r="C15" s="111"/>
      <c r="D15" s="25">
        <v>2263</v>
      </c>
      <c r="E15" s="96">
        <v>2263</v>
      </c>
      <c r="F15" s="92"/>
    </row>
    <row r="16" spans="1:6" ht="15.75">
      <c r="A16" s="16"/>
      <c r="B16" s="81" t="s">
        <v>35</v>
      </c>
      <c r="C16" s="10"/>
      <c r="D16" s="74">
        <v>10061</v>
      </c>
      <c r="E16" s="98">
        <v>10061</v>
      </c>
      <c r="F16" s="92"/>
    </row>
    <row r="17" spans="1:9" ht="15.75">
      <c r="A17" s="16"/>
      <c r="B17" s="81" t="s">
        <v>58</v>
      </c>
      <c r="C17" s="10"/>
      <c r="D17" s="74">
        <v>6595</v>
      </c>
      <c r="E17" s="98">
        <v>6595</v>
      </c>
      <c r="F17" s="92"/>
    </row>
    <row r="18" spans="1:9" ht="15.75">
      <c r="A18" s="17"/>
      <c r="B18" s="82" t="s">
        <v>51</v>
      </c>
      <c r="C18" s="10"/>
      <c r="D18" s="75">
        <v>10421</v>
      </c>
      <c r="E18" s="98">
        <v>10421</v>
      </c>
      <c r="F18" s="93"/>
      <c r="H18" s="71"/>
    </row>
    <row r="19" spans="1:9" ht="15.75">
      <c r="A19" s="24">
        <v>2</v>
      </c>
      <c r="B19" s="38" t="s">
        <v>5</v>
      </c>
      <c r="C19" s="23" t="s">
        <v>26</v>
      </c>
      <c r="D19" s="76">
        <v>38078</v>
      </c>
      <c r="E19" s="99">
        <v>30000</v>
      </c>
      <c r="F19" s="97">
        <f>D19-E19</f>
        <v>8078</v>
      </c>
    </row>
    <row r="20" spans="1:9" ht="15.75">
      <c r="A20" s="27">
        <v>3</v>
      </c>
      <c r="B20" s="39" t="s">
        <v>6</v>
      </c>
      <c r="C20" s="40" t="s">
        <v>24</v>
      </c>
      <c r="D20" s="77">
        <v>46410</v>
      </c>
      <c r="E20" s="99">
        <v>45000</v>
      </c>
      <c r="F20" s="97">
        <f t="shared" ref="F20:F32" si="0">D20-E20</f>
        <v>1410</v>
      </c>
    </row>
    <row r="21" spans="1:9" ht="31.5">
      <c r="A21" s="28">
        <v>4</v>
      </c>
      <c r="B21" s="41" t="s">
        <v>38</v>
      </c>
      <c r="C21" s="40" t="s">
        <v>24</v>
      </c>
      <c r="D21" s="129">
        <v>33025</v>
      </c>
      <c r="E21" s="99">
        <v>10000</v>
      </c>
      <c r="F21" s="97">
        <f t="shared" si="0"/>
        <v>23025</v>
      </c>
    </row>
    <row r="22" spans="1:9" ht="15.75">
      <c r="A22" s="29">
        <v>5</v>
      </c>
      <c r="B22" s="39" t="s">
        <v>18</v>
      </c>
      <c r="C22" s="40" t="s">
        <v>24</v>
      </c>
      <c r="D22" s="120">
        <v>1643</v>
      </c>
      <c r="E22" s="99">
        <v>1450</v>
      </c>
      <c r="F22" s="97">
        <f t="shared" si="0"/>
        <v>193</v>
      </c>
    </row>
    <row r="23" spans="1:9" ht="66" customHeight="1">
      <c r="A23" s="29">
        <v>6</v>
      </c>
      <c r="B23" s="42" t="s">
        <v>42</v>
      </c>
      <c r="C23" s="43" t="s">
        <v>25</v>
      </c>
      <c r="D23" s="128">
        <v>12358</v>
      </c>
      <c r="E23" s="101">
        <v>10000</v>
      </c>
      <c r="F23" s="97">
        <f t="shared" si="0"/>
        <v>2358</v>
      </c>
    </row>
    <row r="24" spans="1:9" ht="15.75">
      <c r="A24" s="27">
        <v>7</v>
      </c>
      <c r="B24" s="44" t="s">
        <v>15</v>
      </c>
      <c r="C24" s="45" t="s">
        <v>24</v>
      </c>
      <c r="D24" s="78">
        <v>16338</v>
      </c>
      <c r="E24" s="98">
        <v>16000</v>
      </c>
      <c r="F24" s="97">
        <f t="shared" si="0"/>
        <v>338</v>
      </c>
    </row>
    <row r="25" spans="1:9" ht="37.5" customHeight="1">
      <c r="A25" s="27">
        <v>8</v>
      </c>
      <c r="B25" s="46" t="s">
        <v>16</v>
      </c>
      <c r="C25" s="47" t="s">
        <v>24</v>
      </c>
      <c r="D25" s="109">
        <v>985</v>
      </c>
      <c r="E25" s="99">
        <v>1200</v>
      </c>
      <c r="F25" s="97">
        <f t="shared" si="0"/>
        <v>-215</v>
      </c>
    </row>
    <row r="26" spans="1:9" ht="56.25" customHeight="1">
      <c r="A26" s="30">
        <v>9</v>
      </c>
      <c r="B26" s="48" t="s">
        <v>20</v>
      </c>
      <c r="C26" s="47" t="s">
        <v>25</v>
      </c>
      <c r="D26" s="110">
        <v>37669</v>
      </c>
      <c r="E26" s="98">
        <v>32000</v>
      </c>
      <c r="F26" s="97">
        <f t="shared" si="0"/>
        <v>5669</v>
      </c>
      <c r="I26" s="71"/>
    </row>
    <row r="27" spans="1:9" ht="31.5">
      <c r="A27" s="27">
        <v>10</v>
      </c>
      <c r="B27" s="83" t="s">
        <v>41</v>
      </c>
      <c r="C27" s="49" t="s">
        <v>68</v>
      </c>
      <c r="D27" s="18">
        <v>13390</v>
      </c>
      <c r="E27" s="99"/>
      <c r="F27" s="97">
        <f t="shared" si="0"/>
        <v>13390</v>
      </c>
    </row>
    <row r="28" spans="1:9" ht="15.75">
      <c r="A28" s="27">
        <v>11</v>
      </c>
      <c r="B28" s="57" t="s">
        <v>55</v>
      </c>
      <c r="C28" s="49" t="s">
        <v>27</v>
      </c>
      <c r="D28" s="18">
        <v>10933</v>
      </c>
      <c r="E28" s="98">
        <v>15000</v>
      </c>
      <c r="F28" s="97">
        <f t="shared" si="0"/>
        <v>-4067</v>
      </c>
    </row>
    <row r="29" spans="1:9" ht="15.75">
      <c r="A29" s="27">
        <v>12</v>
      </c>
      <c r="B29" s="50" t="s">
        <v>56</v>
      </c>
      <c r="C29" s="51" t="s">
        <v>29</v>
      </c>
      <c r="D29" s="18">
        <v>124</v>
      </c>
      <c r="E29" s="99"/>
      <c r="F29" s="97">
        <f t="shared" si="0"/>
        <v>124</v>
      </c>
    </row>
    <row r="30" spans="1:9" ht="15.75">
      <c r="A30" s="27">
        <v>13</v>
      </c>
      <c r="B30" s="57" t="s">
        <v>30</v>
      </c>
      <c r="C30" s="49" t="s">
        <v>31</v>
      </c>
      <c r="D30" s="79">
        <v>2</v>
      </c>
      <c r="E30" s="99"/>
      <c r="F30" s="97">
        <f t="shared" si="0"/>
        <v>2</v>
      </c>
    </row>
    <row r="31" spans="1:9" ht="15.75">
      <c r="A31" s="27">
        <v>14</v>
      </c>
      <c r="B31" s="57" t="s">
        <v>54</v>
      </c>
      <c r="C31" s="49" t="s">
        <v>31</v>
      </c>
      <c r="D31" s="79">
        <v>974</v>
      </c>
      <c r="E31" s="99"/>
      <c r="F31" s="97">
        <f t="shared" si="0"/>
        <v>974</v>
      </c>
    </row>
    <row r="32" spans="1:9" ht="15.75">
      <c r="A32" s="27">
        <v>15</v>
      </c>
      <c r="B32" s="57" t="s">
        <v>73</v>
      </c>
      <c r="C32" s="49" t="s">
        <v>67</v>
      </c>
      <c r="D32" s="79">
        <v>322</v>
      </c>
      <c r="E32" s="98"/>
      <c r="F32" s="97">
        <f t="shared" si="0"/>
        <v>322</v>
      </c>
      <c r="I32" s="71"/>
    </row>
    <row r="33" spans="1:6" ht="15.75">
      <c r="A33" s="27">
        <v>16</v>
      </c>
      <c r="B33" s="57" t="s">
        <v>74</v>
      </c>
      <c r="C33" s="49" t="s">
        <v>31</v>
      </c>
      <c r="D33" s="18">
        <v>7503</v>
      </c>
      <c r="E33" s="101"/>
      <c r="F33" s="97">
        <v>0</v>
      </c>
    </row>
    <row r="34" spans="1:6" ht="15.75">
      <c r="A34" s="56"/>
      <c r="B34" s="150" t="s">
        <v>65</v>
      </c>
      <c r="C34" s="151"/>
      <c r="D34" s="26">
        <f>D19+D20+D21+D22+D23+D24+D25+D26+D27+D28+D29+D30+D33+D31+D32</f>
        <v>219754</v>
      </c>
      <c r="E34" s="101">
        <f>SUM(E19:E33)</f>
        <v>160650</v>
      </c>
      <c r="F34" s="103">
        <f>SUM(F19:F33)</f>
        <v>51601</v>
      </c>
    </row>
    <row r="35" spans="1:6" ht="15.75">
      <c r="A35" s="56"/>
      <c r="C35" s="73" t="s">
        <v>36</v>
      </c>
      <c r="D35" s="26">
        <f>D34+D16+D17+D18+D15</f>
        <v>249094</v>
      </c>
      <c r="E35" s="100">
        <f>SUM(E34+E16+E17+E18)+E15</f>
        <v>189990</v>
      </c>
      <c r="F35" s="90">
        <f>D35-E35</f>
        <v>59104</v>
      </c>
    </row>
    <row r="36" spans="1:6" ht="15.75">
      <c r="A36" s="56"/>
      <c r="C36" s="58"/>
      <c r="D36" s="80"/>
      <c r="E36" s="68"/>
      <c r="F36" s="69"/>
    </row>
    <row r="37" spans="1:6" ht="15.75">
      <c r="A37" s="56"/>
      <c r="C37" s="58"/>
      <c r="D37" s="80"/>
      <c r="E37" s="68"/>
      <c r="F37" s="69"/>
    </row>
    <row r="38" spans="1:6" ht="15.75">
      <c r="A38" s="56"/>
      <c r="C38" s="58"/>
      <c r="D38" s="80"/>
      <c r="E38" s="68"/>
      <c r="F38" s="69"/>
    </row>
    <row r="39" spans="1:6" ht="15.75">
      <c r="A39" s="56"/>
      <c r="C39" s="58"/>
      <c r="D39" s="80"/>
      <c r="E39" s="68"/>
      <c r="F39" s="69"/>
    </row>
    <row r="40" spans="1:6" ht="15.75">
      <c r="A40" s="56"/>
      <c r="C40" s="58"/>
      <c r="D40" s="80"/>
      <c r="E40" s="68"/>
      <c r="F40" s="69"/>
    </row>
    <row r="41" spans="1:6" ht="15.75">
      <c r="A41" s="56"/>
      <c r="C41" s="58"/>
      <c r="D41" s="80"/>
      <c r="E41" s="68"/>
      <c r="F41" s="69"/>
    </row>
    <row r="42" spans="1:6" ht="15.75">
      <c r="A42" s="56"/>
      <c r="C42" s="58"/>
      <c r="D42" s="80"/>
      <c r="E42" s="68"/>
      <c r="F42" s="69"/>
    </row>
    <row r="43" spans="1:6" ht="15.75">
      <c r="A43" s="56"/>
      <c r="C43" s="58"/>
      <c r="D43" s="80"/>
      <c r="E43" s="68"/>
      <c r="F43" s="69"/>
    </row>
    <row r="44" spans="1:6" ht="15.75">
      <c r="A44" s="56"/>
      <c r="C44" s="58"/>
      <c r="D44" s="80"/>
      <c r="E44" s="68"/>
      <c r="F44" s="69"/>
    </row>
    <row r="45" spans="1:6" ht="15.75">
      <c r="A45" s="56"/>
      <c r="C45" s="58"/>
      <c r="D45" s="80"/>
      <c r="E45" s="68"/>
      <c r="F45" s="69"/>
    </row>
    <row r="46" spans="1:6" ht="15.75">
      <c r="A46" s="56"/>
      <c r="C46" s="58"/>
      <c r="D46" s="80"/>
      <c r="E46" s="68"/>
      <c r="F46" s="69"/>
    </row>
    <row r="47" spans="1:6" ht="15.75">
      <c r="A47" s="28"/>
      <c r="B47" s="10"/>
      <c r="C47" s="10"/>
      <c r="D47" s="10"/>
      <c r="E47" s="68"/>
      <c r="F47" s="69"/>
    </row>
    <row r="48" spans="1:6" ht="42.75">
      <c r="A48" s="27" t="s">
        <v>37</v>
      </c>
      <c r="B48" s="31" t="s">
        <v>7</v>
      </c>
      <c r="C48" s="34"/>
      <c r="D48" s="107" t="s">
        <v>47</v>
      </c>
      <c r="E48" s="108" t="s">
        <v>48</v>
      </c>
      <c r="F48" s="106" t="s">
        <v>49</v>
      </c>
    </row>
    <row r="49" spans="1:12" ht="52.5" customHeight="1">
      <c r="A49" s="32">
        <v>1</v>
      </c>
      <c r="B49" s="146" t="s">
        <v>21</v>
      </c>
      <c r="C49" s="147"/>
      <c r="D49" s="122">
        <v>38329</v>
      </c>
      <c r="E49" s="95">
        <v>33500</v>
      </c>
      <c r="F49" s="97">
        <f>D49-E49</f>
        <v>4829</v>
      </c>
    </row>
    <row r="50" spans="1:12" ht="23.25" customHeight="1">
      <c r="A50" s="32">
        <v>2</v>
      </c>
      <c r="B50" s="154" t="s">
        <v>66</v>
      </c>
      <c r="C50" s="155"/>
      <c r="D50" s="123">
        <v>1321</v>
      </c>
      <c r="E50" s="95">
        <v>1000</v>
      </c>
      <c r="F50" s="97">
        <f t="shared" ref="F50:F70" si="1">D50-E50</f>
        <v>321</v>
      </c>
    </row>
    <row r="51" spans="1:12" ht="15.75">
      <c r="A51" s="27">
        <v>3</v>
      </c>
      <c r="B51" s="52" t="s">
        <v>8</v>
      </c>
      <c r="C51" s="34"/>
      <c r="D51" s="115">
        <v>35325</v>
      </c>
      <c r="E51" s="95">
        <v>35000</v>
      </c>
      <c r="F51" s="97">
        <f t="shared" si="1"/>
        <v>325</v>
      </c>
      <c r="I51" s="71"/>
    </row>
    <row r="52" spans="1:12" ht="15.75">
      <c r="A52" s="17">
        <v>4</v>
      </c>
      <c r="B52" s="53" t="s">
        <v>9</v>
      </c>
      <c r="C52" s="10"/>
      <c r="D52" s="124">
        <v>422</v>
      </c>
      <c r="E52" s="95">
        <v>450</v>
      </c>
      <c r="F52" s="97">
        <f t="shared" si="1"/>
        <v>-28</v>
      </c>
    </row>
    <row r="53" spans="1:12" ht="15.75">
      <c r="A53" s="24">
        <v>5</v>
      </c>
      <c r="B53" s="148" t="s">
        <v>14</v>
      </c>
      <c r="C53" s="149"/>
      <c r="D53" s="121">
        <v>38818</v>
      </c>
      <c r="E53" s="97">
        <v>33000</v>
      </c>
      <c r="F53" s="97">
        <f t="shared" si="1"/>
        <v>5818</v>
      </c>
      <c r="L53" s="71"/>
    </row>
    <row r="54" spans="1:12" ht="23.25" customHeight="1">
      <c r="A54" s="24">
        <v>6</v>
      </c>
      <c r="B54" s="160" t="s">
        <v>19</v>
      </c>
      <c r="C54" s="161"/>
      <c r="D54" s="121">
        <v>1602</v>
      </c>
      <c r="E54" s="97">
        <v>2000</v>
      </c>
      <c r="F54" s="97">
        <f t="shared" si="1"/>
        <v>-398</v>
      </c>
      <c r="K54" s="71"/>
    </row>
    <row r="55" spans="1:12" ht="15.75">
      <c r="A55" s="24">
        <v>7</v>
      </c>
      <c r="B55" s="162" t="s">
        <v>10</v>
      </c>
      <c r="C55" s="163"/>
      <c r="D55" s="110">
        <v>29473</v>
      </c>
      <c r="E55" s="95">
        <v>33000</v>
      </c>
      <c r="F55" s="97">
        <f t="shared" si="1"/>
        <v>-3527</v>
      </c>
    </row>
    <row r="56" spans="1:12" ht="15.75">
      <c r="A56" s="27">
        <v>8</v>
      </c>
      <c r="B56" s="162" t="s">
        <v>13</v>
      </c>
      <c r="C56" s="163"/>
      <c r="D56" s="109">
        <v>28629</v>
      </c>
      <c r="E56" s="95">
        <v>30000</v>
      </c>
      <c r="F56" s="97">
        <f t="shared" si="1"/>
        <v>-1371</v>
      </c>
    </row>
    <row r="57" spans="1:12" ht="15.75">
      <c r="A57" s="17">
        <v>9</v>
      </c>
      <c r="B57" s="54" t="s">
        <v>32</v>
      </c>
      <c r="C57" s="70"/>
      <c r="D57" s="112"/>
      <c r="E57" s="95">
        <v>500</v>
      </c>
      <c r="F57" s="97">
        <f t="shared" si="1"/>
        <v>-500</v>
      </c>
    </row>
    <row r="58" spans="1:12" ht="15.75">
      <c r="A58" s="17">
        <v>10</v>
      </c>
      <c r="B58" s="162" t="s">
        <v>70</v>
      </c>
      <c r="C58" s="163"/>
      <c r="D58" s="113">
        <v>460</v>
      </c>
      <c r="E58" s="95">
        <v>500</v>
      </c>
      <c r="F58" s="97">
        <f t="shared" si="1"/>
        <v>-40</v>
      </c>
    </row>
    <row r="59" spans="1:12" ht="15.75">
      <c r="A59" s="17">
        <v>11</v>
      </c>
      <c r="B59" s="152" t="s">
        <v>46</v>
      </c>
      <c r="C59" s="153"/>
      <c r="D59" s="113"/>
      <c r="E59" s="95">
        <v>200</v>
      </c>
      <c r="F59" s="97">
        <f t="shared" si="1"/>
        <v>-200</v>
      </c>
      <c r="I59" s="71"/>
    </row>
    <row r="60" spans="1:12" ht="15.75">
      <c r="A60" s="24">
        <v>12</v>
      </c>
      <c r="B60" s="55" t="s">
        <v>28</v>
      </c>
      <c r="C60" s="37"/>
      <c r="D60" s="115">
        <f>C65+C64+C63+C62+C61</f>
        <v>7040</v>
      </c>
      <c r="E60" s="95">
        <v>11100</v>
      </c>
      <c r="F60" s="97">
        <f t="shared" si="1"/>
        <v>-4060</v>
      </c>
      <c r="I60" s="71"/>
    </row>
    <row r="61" spans="1:12" ht="15.75">
      <c r="A61" s="16"/>
      <c r="B61" s="9" t="s">
        <v>34</v>
      </c>
      <c r="C61" s="125">
        <v>354</v>
      </c>
      <c r="D61" s="116"/>
      <c r="E61" s="97"/>
      <c r="F61" s="97"/>
    </row>
    <row r="62" spans="1:12" ht="15.75">
      <c r="A62" s="16"/>
      <c r="B62" s="9" t="s">
        <v>22</v>
      </c>
      <c r="C62" s="125">
        <v>1052</v>
      </c>
      <c r="D62" s="117"/>
      <c r="E62" s="95"/>
      <c r="F62" s="97"/>
      <c r="J62" s="71"/>
    </row>
    <row r="63" spans="1:12" ht="15.75">
      <c r="A63" s="16"/>
      <c r="B63" s="9" t="s">
        <v>11</v>
      </c>
      <c r="C63" s="125">
        <v>3697</v>
      </c>
      <c r="D63" s="116"/>
      <c r="E63" s="95"/>
      <c r="F63" s="97"/>
      <c r="J63" s="71"/>
    </row>
    <row r="64" spans="1:12" ht="15.75">
      <c r="A64" s="16"/>
      <c r="B64" s="9" t="s">
        <v>53</v>
      </c>
      <c r="C64" s="125">
        <v>208</v>
      </c>
      <c r="D64" s="116"/>
      <c r="E64" s="95"/>
      <c r="F64" s="97"/>
      <c r="J64" s="71"/>
    </row>
    <row r="65" spans="1:11" ht="15.75">
      <c r="A65" s="16"/>
      <c r="B65" s="35" t="s">
        <v>33</v>
      </c>
      <c r="C65" s="126">
        <v>1729</v>
      </c>
      <c r="D65" s="116"/>
      <c r="E65" s="95"/>
      <c r="F65" s="97"/>
    </row>
    <row r="66" spans="1:11" ht="27" customHeight="1">
      <c r="A66" s="24">
        <v>13</v>
      </c>
      <c r="B66" s="158" t="s">
        <v>17</v>
      </c>
      <c r="C66" s="159"/>
      <c r="D66" s="114">
        <v>860</v>
      </c>
      <c r="E66" s="95">
        <v>2000</v>
      </c>
      <c r="F66" s="97">
        <f t="shared" si="1"/>
        <v>-1140</v>
      </c>
      <c r="I66" s="71"/>
    </row>
    <row r="67" spans="1:11" ht="30.75" customHeight="1">
      <c r="A67" s="27">
        <v>14</v>
      </c>
      <c r="B67" s="160" t="s">
        <v>63</v>
      </c>
      <c r="C67" s="161"/>
      <c r="D67" s="114">
        <v>525</v>
      </c>
      <c r="E67" s="95">
        <v>1500</v>
      </c>
      <c r="F67" s="97">
        <f t="shared" si="1"/>
        <v>-975</v>
      </c>
    </row>
    <row r="68" spans="1:11" ht="15.75">
      <c r="A68" s="119">
        <v>15</v>
      </c>
      <c r="B68" s="52" t="s">
        <v>64</v>
      </c>
      <c r="C68" s="34"/>
      <c r="D68" s="114">
        <v>7433</v>
      </c>
      <c r="E68" s="95"/>
      <c r="F68" s="97"/>
    </row>
    <row r="69" spans="1:11" ht="15.75">
      <c r="A69" s="119">
        <v>16</v>
      </c>
      <c r="B69" s="52" t="s">
        <v>71</v>
      </c>
      <c r="C69" s="34"/>
      <c r="D69" s="114">
        <v>16786</v>
      </c>
      <c r="E69" s="95"/>
      <c r="F69" s="97">
        <f t="shared" ref="F69" si="2">D69-E69</f>
        <v>16786</v>
      </c>
      <c r="I69" s="71"/>
      <c r="K69" s="71"/>
    </row>
    <row r="70" spans="1:11" ht="15.75">
      <c r="A70" s="29">
        <v>17</v>
      </c>
      <c r="B70" s="52" t="s">
        <v>62</v>
      </c>
      <c r="C70" s="34"/>
      <c r="D70" s="114">
        <v>8494</v>
      </c>
      <c r="E70" s="95"/>
      <c r="F70" s="97">
        <f t="shared" si="1"/>
        <v>8494</v>
      </c>
    </row>
    <row r="71" spans="1:11" ht="15.75">
      <c r="A71" s="36"/>
      <c r="B71" s="33"/>
      <c r="C71" s="62" t="s">
        <v>61</v>
      </c>
      <c r="D71" s="118">
        <f>SUM(D49:D70)</f>
        <v>215517</v>
      </c>
      <c r="E71" s="97">
        <f>SUM(E49:E70)</f>
        <v>183750</v>
      </c>
      <c r="F71" s="97">
        <f>D71-E71</f>
        <v>31767</v>
      </c>
    </row>
    <row r="72" spans="1:11" ht="15.75">
      <c r="A72" s="61"/>
      <c r="B72" s="8"/>
      <c r="C72" s="59"/>
      <c r="D72" s="60"/>
      <c r="E72" s="71"/>
      <c r="F72" s="71"/>
      <c r="H72" s="71"/>
      <c r="I72" s="71"/>
    </row>
    <row r="73" spans="1:11" ht="15.75">
      <c r="A73" s="61"/>
      <c r="B73" s="8"/>
      <c r="C73" s="59"/>
      <c r="D73" s="60"/>
      <c r="E73" s="71"/>
      <c r="F73" s="71"/>
    </row>
    <row r="74" spans="1:11">
      <c r="A74" s="132">
        <v>17</v>
      </c>
      <c r="B74" s="164" t="s">
        <v>69</v>
      </c>
      <c r="C74" s="165"/>
      <c r="D74" s="130"/>
      <c r="F74" s="71"/>
      <c r="G74" s="71"/>
    </row>
    <row r="75" spans="1:11">
      <c r="A75" s="133"/>
      <c r="B75" s="166"/>
      <c r="C75" s="167"/>
      <c r="D75" s="131"/>
      <c r="F75" s="71"/>
      <c r="G75" s="71"/>
    </row>
    <row r="76" spans="1:11">
      <c r="A76" s="89"/>
      <c r="B76" s="87"/>
      <c r="C76" s="88"/>
      <c r="D76" s="96"/>
      <c r="F76" s="71"/>
      <c r="G76" s="71"/>
    </row>
    <row r="77" spans="1:11" ht="15.75">
      <c r="A77" s="16"/>
      <c r="B77" s="53" t="s">
        <v>4</v>
      </c>
      <c r="C77" s="11"/>
      <c r="D77" s="74">
        <v>16580</v>
      </c>
      <c r="F77" s="71"/>
      <c r="G77" s="71"/>
    </row>
    <row r="78" spans="1:11" ht="15.75">
      <c r="A78" s="16"/>
      <c r="B78" s="53" t="s">
        <v>59</v>
      </c>
      <c r="C78" s="11"/>
      <c r="D78" s="74">
        <v>8289</v>
      </c>
      <c r="E78" s="71"/>
      <c r="F78" s="71"/>
      <c r="I78" s="71"/>
    </row>
    <row r="79" spans="1:11" ht="15.75">
      <c r="A79" s="17"/>
      <c r="B79" s="63" t="s">
        <v>50</v>
      </c>
      <c r="C79" s="14"/>
      <c r="D79" s="75">
        <v>8708</v>
      </c>
      <c r="E79" s="71"/>
      <c r="F79" s="71"/>
      <c r="I79" s="71"/>
    </row>
    <row r="80" spans="1:11" ht="15.75">
      <c r="A80" s="10"/>
      <c r="B80" s="156" t="s">
        <v>72</v>
      </c>
      <c r="C80" s="157"/>
      <c r="D80" s="72">
        <f>D77+D78+D79+D76</f>
        <v>33577</v>
      </c>
      <c r="H80" s="71"/>
      <c r="I80" s="71"/>
    </row>
    <row r="81" spans="1:10" ht="15.75">
      <c r="A81" s="65"/>
      <c r="B81" s="65"/>
      <c r="C81" s="65"/>
      <c r="D81" s="65"/>
      <c r="F81" s="71"/>
      <c r="H81" s="127"/>
      <c r="I81" s="71"/>
      <c r="J81" s="71"/>
    </row>
    <row r="84" spans="1:10">
      <c r="A84" s="86"/>
      <c r="B84" s="86"/>
      <c r="C84" s="86"/>
      <c r="D84" s="86"/>
    </row>
    <row r="85" spans="1:10" ht="15.75">
      <c r="A85" s="65"/>
      <c r="B85" s="65"/>
      <c r="C85" s="65"/>
      <c r="D85" s="65"/>
    </row>
    <row r="86" spans="1:10" ht="15.75">
      <c r="A86" s="64" t="s">
        <v>40</v>
      </c>
      <c r="B86" s="65"/>
      <c r="C86" s="65"/>
      <c r="D86" s="65"/>
    </row>
    <row r="87" spans="1:10" ht="15.75">
      <c r="A87" s="65"/>
      <c r="B87" s="65"/>
      <c r="C87" s="65"/>
      <c r="D87" s="65"/>
    </row>
    <row r="88" spans="1:10" ht="15.75">
      <c r="A88" s="64" t="s">
        <v>23</v>
      </c>
      <c r="B88" s="65"/>
      <c r="C88" s="65"/>
      <c r="D88" s="65"/>
    </row>
  </sheetData>
  <mergeCells count="19">
    <mergeCell ref="B80:C80"/>
    <mergeCell ref="B66:C66"/>
    <mergeCell ref="B67:C67"/>
    <mergeCell ref="B54:C54"/>
    <mergeCell ref="B55:C55"/>
    <mergeCell ref="B56:C56"/>
    <mergeCell ref="B58:C58"/>
    <mergeCell ref="B74:C75"/>
    <mergeCell ref="D74:D75"/>
    <mergeCell ref="A74:A75"/>
    <mergeCell ref="B8:B10"/>
    <mergeCell ref="C8:C10"/>
    <mergeCell ref="A8:A10"/>
    <mergeCell ref="B13:C14"/>
    <mergeCell ref="B49:C49"/>
    <mergeCell ref="B53:C53"/>
    <mergeCell ref="B34:C34"/>
    <mergeCell ref="B59:C59"/>
    <mergeCell ref="B50:C50"/>
  </mergeCells>
  <pageMargins left="0.11811023622047245" right="0" top="0.74803149606299213" bottom="0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исполн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2026-03-02T10:43:58Z</dcterms:modified>
</cp:coreProperties>
</file>